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117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2" i="1" l="1"/>
  <c r="R21" i="1"/>
  <c r="R8" i="1"/>
  <c r="R9" i="1"/>
  <c r="R10" i="1"/>
  <c r="R11" i="1"/>
  <c r="R12" i="1"/>
  <c r="R13" i="1"/>
  <c r="R14" i="1"/>
  <c r="R15" i="1"/>
  <c r="R16" i="1"/>
  <c r="R17" i="1"/>
  <c r="R18" i="1"/>
  <c r="R19" i="1"/>
  <c r="R7" i="1"/>
  <c r="I22" i="1"/>
  <c r="I21" i="1"/>
  <c r="G21" i="1"/>
  <c r="I8" i="1"/>
  <c r="I9" i="1"/>
  <c r="I10" i="1"/>
  <c r="I11" i="1"/>
  <c r="I12" i="1"/>
  <c r="I13" i="1"/>
  <c r="I14" i="1"/>
  <c r="I15" i="1"/>
  <c r="I16" i="1"/>
  <c r="I17" i="1"/>
  <c r="I18" i="1"/>
  <c r="I19" i="1"/>
  <c r="I7" i="1"/>
  <c r="G7" i="1"/>
  <c r="G22" i="1"/>
  <c r="G8" i="1"/>
  <c r="G9" i="1"/>
  <c r="G10" i="1"/>
  <c r="G11" i="1"/>
  <c r="G12" i="1"/>
  <c r="G13" i="1"/>
  <c r="G14" i="1"/>
  <c r="G15" i="1"/>
  <c r="G16" i="1"/>
  <c r="G17" i="1"/>
  <c r="G18" i="1"/>
  <c r="G19" i="1"/>
  <c r="E7" i="1"/>
  <c r="E22" i="1"/>
  <c r="E21" i="1"/>
  <c r="E8" i="1"/>
  <c r="E9" i="1"/>
  <c r="E10" i="1"/>
  <c r="E11" i="1"/>
  <c r="E12" i="1"/>
  <c r="E13" i="1"/>
  <c r="E14" i="1"/>
  <c r="E15" i="1"/>
  <c r="E16" i="1"/>
  <c r="E17" i="1"/>
  <c r="E18" i="1"/>
  <c r="E19" i="1"/>
  <c r="H20" i="1"/>
  <c r="H23" i="1" s="1"/>
  <c r="F20" i="1"/>
  <c r="F23" i="1" s="1"/>
  <c r="D20" i="1"/>
  <c r="D23" i="1" s="1"/>
  <c r="E20" i="1" l="1"/>
  <c r="E23" i="1" s="1"/>
  <c r="G20" i="1"/>
  <c r="G23" i="1" s="1"/>
  <c r="I20" i="1"/>
  <c r="I23" i="1" s="1"/>
  <c r="Q21" i="1"/>
  <c r="O21" i="1"/>
  <c r="M21" i="1"/>
  <c r="K21" i="1"/>
  <c r="Q22" i="1"/>
  <c r="O22" i="1"/>
  <c r="M22" i="1"/>
  <c r="K22" i="1"/>
  <c r="S22" i="1" l="1"/>
  <c r="S21" i="1"/>
  <c r="M7" i="1"/>
  <c r="Q8" i="1"/>
  <c r="Q9" i="1"/>
  <c r="Q10" i="1"/>
  <c r="Q11" i="1"/>
  <c r="Q12" i="1"/>
  <c r="Q13" i="1"/>
  <c r="Q14" i="1"/>
  <c r="Q15" i="1"/>
  <c r="Q16" i="1"/>
  <c r="Q17" i="1"/>
  <c r="Q18" i="1"/>
  <c r="Q19" i="1"/>
  <c r="Q7" i="1"/>
  <c r="O8" i="1"/>
  <c r="O9" i="1"/>
  <c r="O10" i="1"/>
  <c r="O11" i="1"/>
  <c r="O12" i="1"/>
  <c r="O13" i="1"/>
  <c r="O14" i="1"/>
  <c r="O15" i="1"/>
  <c r="O16" i="1"/>
  <c r="O17" i="1"/>
  <c r="O18" i="1"/>
  <c r="O19" i="1"/>
  <c r="O7" i="1"/>
  <c r="P20" i="1"/>
  <c r="P23" i="1" s="1"/>
  <c r="N20" i="1"/>
  <c r="N23" i="1" s="1"/>
  <c r="L20" i="1"/>
  <c r="L23" i="1" s="1"/>
  <c r="M8" i="1"/>
  <c r="M9" i="1"/>
  <c r="M10" i="1"/>
  <c r="M11" i="1"/>
  <c r="M12" i="1"/>
  <c r="M13" i="1"/>
  <c r="M14" i="1"/>
  <c r="M15" i="1"/>
  <c r="M16" i="1"/>
  <c r="M17" i="1"/>
  <c r="M18" i="1"/>
  <c r="M19" i="1"/>
  <c r="J20" i="1"/>
  <c r="K8" i="1"/>
  <c r="K9" i="1"/>
  <c r="S9" i="1" s="1"/>
  <c r="K10" i="1"/>
  <c r="K11" i="1"/>
  <c r="K12" i="1"/>
  <c r="K13" i="1"/>
  <c r="S13" i="1" s="1"/>
  <c r="K14" i="1"/>
  <c r="K15" i="1"/>
  <c r="K16" i="1"/>
  <c r="K17" i="1"/>
  <c r="S17" i="1" s="1"/>
  <c r="K18" i="1"/>
  <c r="K19" i="1"/>
  <c r="K7" i="1"/>
  <c r="S12" i="1" l="1"/>
  <c r="S16" i="1"/>
  <c r="S8" i="1"/>
  <c r="S7" i="1"/>
  <c r="S15" i="1"/>
  <c r="S11" i="1"/>
  <c r="S18" i="1"/>
  <c r="S14" i="1"/>
  <c r="S10" i="1"/>
  <c r="S19" i="1"/>
  <c r="J23" i="1"/>
  <c r="R20" i="1"/>
  <c r="R23" i="1" s="1"/>
  <c r="Q20" i="1"/>
  <c r="Q23" i="1" s="1"/>
  <c r="O20" i="1"/>
  <c r="O23" i="1" s="1"/>
  <c r="M20" i="1"/>
  <c r="M23" i="1" s="1"/>
  <c r="K20" i="1"/>
  <c r="K23" i="1" l="1"/>
  <c r="S20" i="1"/>
  <c r="S23" i="1" s="1"/>
</calcChain>
</file>

<file path=xl/sharedStrings.xml><?xml version="1.0" encoding="utf-8"?>
<sst xmlns="http://schemas.openxmlformats.org/spreadsheetml/2006/main" count="54" uniqueCount="40">
  <si>
    <t>Тариф на послугу з постачання теплової енергії (крім САТ)</t>
  </si>
  <si>
    <t>САТ по б. Б. Хмельницького, 2, м. Буча</t>
  </si>
  <si>
    <t>САТ по б. Б. Хмельницького, 4, м. Буча</t>
  </si>
  <si>
    <t>САТ по вул. Нове шосе, 8а, м. Буча</t>
  </si>
  <si>
    <t>САТ по вул. Пушкінська, 59 б, м. Буча</t>
  </si>
  <si>
    <t>САТ по вул. Садова, 7 Б, м. Буча</t>
  </si>
  <si>
    <t>САТ по вул. Центральна, 33В, м. Буча</t>
  </si>
  <si>
    <t>САТ по вул. К. Мироцька, 104В, м. Буча</t>
  </si>
  <si>
    <t>САТ по вул. Островського, 24, м. Буча</t>
  </si>
  <si>
    <t>САТ по вул.Ястремська, 7,м. Буча</t>
  </si>
  <si>
    <t>САТ по вул. Єврропейська, 4Б, с. Ворзель</t>
  </si>
  <si>
    <t>САТ по вул. Курортна, 45, с. Ворзель</t>
  </si>
  <si>
    <t>САТ по вул. Стражеска, 10, с. Ворзель</t>
  </si>
  <si>
    <t>січень</t>
  </si>
  <si>
    <t>лютий</t>
  </si>
  <si>
    <t>березень</t>
  </si>
  <si>
    <t>квітень</t>
  </si>
  <si>
    <t>жовтень</t>
  </si>
  <si>
    <t>листопад</t>
  </si>
  <si>
    <t>грудень</t>
  </si>
  <si>
    <t>Тариф, що діяв в період 2020-2021, грн/Гкал з ПДВ</t>
  </si>
  <si>
    <t>Тариф на період 2021-2022, грн/Гкал з ПДВ</t>
  </si>
  <si>
    <t>Найменування</t>
  </si>
  <si>
    <t>Гкал</t>
  </si>
  <si>
    <t>Різниця, тис.грн.</t>
  </si>
  <si>
    <t>всього за рік</t>
  </si>
  <si>
    <t>Розрахунок планового обсягу реалізації теплової енергії для населення по Бучанській міській територіальній громаді на період 2021-2022 року</t>
  </si>
  <si>
    <t>ТПКПП ТЕПЛОКОМУНСЕРВІС</t>
  </si>
  <si>
    <t>Всього ПКПП ТЕПЛОКОМУНСЕРВІС</t>
  </si>
  <si>
    <t>КПП ТЕПЛОЕНЕРГОПОСТАЧ</t>
  </si>
  <si>
    <t>ТОВ ЛІНЕВИЧ ГРУП СЕРВІС</t>
  </si>
  <si>
    <t>з врахуванням різниці діючого та планового тарифу з ПДВ</t>
  </si>
  <si>
    <t>ВСЬОГО НАСЕЛЕННЯ БМТГ</t>
  </si>
  <si>
    <t>Серетар ради</t>
  </si>
  <si>
    <t>Тарас ШАПРАВСЬКИЙ</t>
  </si>
  <si>
    <t>В.о. начальника відділу житлово-комунальної інфраструктури</t>
  </si>
  <si>
    <t>Анастасія ВИГІВСКА</t>
  </si>
  <si>
    <t>Начальник відділу економичного розвитку та інвестицій</t>
  </si>
  <si>
    <t>Тетяна ЛИПИНСЬКА</t>
  </si>
  <si>
    <t>Додаток 1 
до Програми відшкодування 
різниці в тарифах на послуги з 
постачання теплової енергії
для споживачів Бучанської міської 
територіальної громади в 2021 –2022рр.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</si>
</sst>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54">
    <xf numFmtId="0" fontId="0" fillId="0" borderId="0" xfId="0"/>
    <xf numFmtId="0" fontId="7" fillId="0" borderId="0" xfId="0" applyFont="1"/>
    <xf numFmtId="0" fontId="7" fillId="0" borderId="5" xfId="0" applyFont="1" applyBorder="1"/>
    <xf numFmtId="0" fontId="7" fillId="0" borderId="6" xfId="0" applyFont="1" applyBorder="1"/>
    <xf numFmtId="2" fontId="7" fillId="0" borderId="3" xfId="0" applyNumberFormat="1" applyFont="1" applyBorder="1" applyAlignment="1">
      <alignment horizontal="center"/>
    </xf>
    <xf numFmtId="2" fontId="7" fillId="0" borderId="5" xfId="0" applyNumberFormat="1" applyFont="1" applyBorder="1" applyAlignment="1">
      <alignment horizontal="center"/>
    </xf>
    <xf numFmtId="0" fontId="7" fillId="0" borderId="0" xfId="0" applyFont="1" applyBorder="1"/>
    <xf numFmtId="4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2" xfId="1" applyFont="1" applyBorder="1" applyAlignment="1">
      <alignment horizontal="left" vertical="center" wrapText="1"/>
    </xf>
    <xf numFmtId="0" fontId="3" fillId="0" borderId="12" xfId="1" applyFont="1" applyBorder="1" applyAlignment="1">
      <alignment vertic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2" fontId="3" fillId="0" borderId="3" xfId="1" applyNumberFormat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4" fontId="5" fillId="0" borderId="3" xfId="2" applyNumberFormat="1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2" fontId="8" fillId="0" borderId="8" xfId="0" applyNumberFormat="1" applyFont="1" applyBorder="1" applyAlignment="1">
      <alignment horizont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164" fontId="5" fillId="0" borderId="7" xfId="2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Border="1"/>
    <xf numFmtId="0" fontId="7" fillId="0" borderId="16" xfId="0" applyFont="1" applyBorder="1" applyAlignment="1">
      <alignment horizontal="center" vertical="top" wrapText="1"/>
    </xf>
    <xf numFmtId="0" fontId="8" fillId="0" borderId="16" xfId="0" applyFont="1" applyBorder="1"/>
    <xf numFmtId="164" fontId="8" fillId="0" borderId="16" xfId="0" applyNumberFormat="1" applyFont="1" applyBorder="1" applyAlignment="1">
      <alignment horizontal="center"/>
    </xf>
    <xf numFmtId="2" fontId="3" fillId="0" borderId="16" xfId="1" applyNumberFormat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2" fontId="7" fillId="0" borderId="16" xfId="0" applyNumberFormat="1" applyFont="1" applyBorder="1" applyAlignment="1">
      <alignment horizontal="center"/>
    </xf>
    <xf numFmtId="0" fontId="8" fillId="2" borderId="16" xfId="0" applyFont="1" applyFill="1" applyBorder="1"/>
    <xf numFmtId="0" fontId="7" fillId="2" borderId="16" xfId="0" applyFont="1" applyFill="1" applyBorder="1"/>
    <xf numFmtId="2" fontId="8" fillId="2" borderId="16" xfId="0" applyNumberFormat="1" applyFont="1" applyFill="1" applyBorder="1" applyAlignment="1">
      <alignment horizontal="center"/>
    </xf>
    <xf numFmtId="2" fontId="7" fillId="2" borderId="16" xfId="0" applyNumberFormat="1" applyFont="1" applyFill="1" applyBorder="1" applyAlignment="1">
      <alignment horizontal="center"/>
    </xf>
    <xf numFmtId="164" fontId="8" fillId="0" borderId="6" xfId="0" applyNumberFormat="1" applyFont="1" applyBorder="1" applyAlignment="1">
      <alignment horizontal="center"/>
    </xf>
    <xf numFmtId="0" fontId="7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4" fontId="5" fillId="0" borderId="9" xfId="2" applyNumberFormat="1" applyFont="1" applyFill="1" applyBorder="1" applyAlignment="1">
      <alignment horizontal="center" vertical="center" wrapText="1"/>
    </xf>
    <xf numFmtId="164" fontId="5" fillId="0" borderId="10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8" fillId="0" borderId="14" xfId="0" applyFont="1" applyFill="1" applyBorder="1" applyAlignment="1">
      <alignment horizontal="center" vertical="top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</cellXfs>
  <cellStyles count="4">
    <cellStyle name="Обычный" xfId="0" builtinId="0"/>
    <cellStyle name="Обычный 3" xfId="3"/>
    <cellStyle name="Обычный_Richniy_plan_Dodatok_2" xfId="2"/>
    <cellStyle name="Обычный_ТЕПЛО 0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tabSelected="1" zoomScale="90" zoomScaleNormal="90" workbookViewId="0">
      <pane xSplit="1" ySplit="5" topLeftCell="J18" activePane="bottomRight" state="frozen"/>
      <selection pane="topRight" activeCell="C1" sqref="C1"/>
      <selection pane="bottomLeft" activeCell="A5" sqref="A5"/>
      <selection pane="bottomRight" activeCell="A2" sqref="A2:S2"/>
    </sheetView>
  </sheetViews>
  <sheetFormatPr defaultColWidth="8.85546875" defaultRowHeight="15.75" x14ac:dyDescent="0.25"/>
  <cols>
    <col min="1" max="1" width="39.85546875" style="1" customWidth="1"/>
    <col min="2" max="3" width="15" style="1" customWidth="1"/>
    <col min="4" max="18" width="14" style="1" customWidth="1"/>
    <col min="19" max="19" width="14.7109375" style="1" customWidth="1"/>
    <col min="20" max="21" width="8.85546875" style="1"/>
    <col min="22" max="22" width="13.5703125" style="1" customWidth="1"/>
    <col min="23" max="16384" width="8.85546875" style="1"/>
  </cols>
  <sheetData>
    <row r="1" spans="1:23" ht="114.75" customHeight="1" x14ac:dyDescent="0.25">
      <c r="H1" s="38"/>
      <c r="P1" s="40" t="s">
        <v>39</v>
      </c>
      <c r="Q1" s="41"/>
      <c r="R1" s="41"/>
      <c r="S1" s="41"/>
    </row>
    <row r="2" spans="1:23" x14ac:dyDescent="0.25">
      <c r="A2" s="44" t="s">
        <v>26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</row>
    <row r="3" spans="1:23" ht="16.5" thickBot="1" x14ac:dyDescent="0.3">
      <c r="A3" s="45" t="s">
        <v>31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</row>
    <row r="4" spans="1:23" ht="54" customHeight="1" x14ac:dyDescent="0.25">
      <c r="A4" s="52" t="s">
        <v>22</v>
      </c>
      <c r="B4" s="50" t="s">
        <v>20</v>
      </c>
      <c r="C4" s="48" t="s">
        <v>21</v>
      </c>
      <c r="D4" s="46" t="s">
        <v>17</v>
      </c>
      <c r="E4" s="47"/>
      <c r="F4" s="46" t="s">
        <v>18</v>
      </c>
      <c r="G4" s="47"/>
      <c r="H4" s="46" t="s">
        <v>19</v>
      </c>
      <c r="I4" s="47"/>
      <c r="J4" s="46" t="s">
        <v>13</v>
      </c>
      <c r="K4" s="47"/>
      <c r="L4" s="46" t="s">
        <v>14</v>
      </c>
      <c r="M4" s="47"/>
      <c r="N4" s="46" t="s">
        <v>15</v>
      </c>
      <c r="O4" s="47"/>
      <c r="P4" s="46" t="s">
        <v>16</v>
      </c>
      <c r="Q4" s="47"/>
      <c r="R4" s="42" t="s">
        <v>25</v>
      </c>
      <c r="S4" s="43"/>
    </row>
    <row r="5" spans="1:23" ht="39.6" customHeight="1" x14ac:dyDescent="0.25">
      <c r="A5" s="53"/>
      <c r="B5" s="51"/>
      <c r="C5" s="49"/>
      <c r="D5" s="15" t="s">
        <v>23</v>
      </c>
      <c r="E5" s="16" t="s">
        <v>24</v>
      </c>
      <c r="F5" s="15" t="s">
        <v>23</v>
      </c>
      <c r="G5" s="16" t="s">
        <v>24</v>
      </c>
      <c r="H5" s="15" t="s">
        <v>23</v>
      </c>
      <c r="I5" s="16" t="s">
        <v>24</v>
      </c>
      <c r="J5" s="15" t="s">
        <v>23</v>
      </c>
      <c r="K5" s="16" t="s">
        <v>24</v>
      </c>
      <c r="L5" s="15" t="s">
        <v>23</v>
      </c>
      <c r="M5" s="16" t="s">
        <v>24</v>
      </c>
      <c r="N5" s="15" t="s">
        <v>23</v>
      </c>
      <c r="O5" s="16" t="s">
        <v>24</v>
      </c>
      <c r="P5" s="15" t="s">
        <v>23</v>
      </c>
      <c r="Q5" s="16" t="s">
        <v>24</v>
      </c>
      <c r="R5" s="15" t="s">
        <v>23</v>
      </c>
      <c r="S5" s="16" t="s">
        <v>24</v>
      </c>
    </row>
    <row r="6" spans="1:23" ht="39.6" customHeight="1" x14ac:dyDescent="0.25">
      <c r="A6" s="25" t="s">
        <v>27</v>
      </c>
      <c r="B6" s="20"/>
      <c r="C6" s="21"/>
      <c r="D6" s="15"/>
      <c r="E6" s="16"/>
      <c r="F6" s="15"/>
      <c r="G6" s="16"/>
      <c r="H6" s="15"/>
      <c r="I6" s="16"/>
      <c r="J6" s="15"/>
      <c r="K6" s="16"/>
      <c r="L6" s="15"/>
      <c r="M6" s="16"/>
      <c r="N6" s="15"/>
      <c r="O6" s="16"/>
      <c r="P6" s="15"/>
      <c r="Q6" s="16"/>
      <c r="R6" s="15"/>
      <c r="S6" s="24"/>
    </row>
    <row r="7" spans="1:23" ht="33.6" customHeight="1" x14ac:dyDescent="0.25">
      <c r="A7" s="9" t="s">
        <v>0</v>
      </c>
      <c r="B7" s="11">
        <v>1979.05</v>
      </c>
      <c r="C7" s="12">
        <v>2449.54</v>
      </c>
      <c r="D7" s="4">
        <v>1726.8101234999999</v>
      </c>
      <c r="E7" s="17">
        <f>(C7-B7)*D7/1000</f>
        <v>812.44689500551499</v>
      </c>
      <c r="F7" s="4">
        <v>5616.4935329999998</v>
      </c>
      <c r="G7" s="17">
        <f>(C7-B7)*F7/1000</f>
        <v>2642.5040423411697</v>
      </c>
      <c r="H7" s="4">
        <v>7389.8170604999987</v>
      </c>
      <c r="I7" s="17">
        <f>(C7-B7)*H7/1000</f>
        <v>3476.8350287946446</v>
      </c>
      <c r="J7" s="4">
        <v>8182.8705987000003</v>
      </c>
      <c r="K7" s="17">
        <f>(C7-B7)*J7/1000</f>
        <v>3849.9587879823634</v>
      </c>
      <c r="L7" s="4">
        <v>7032.8266848000003</v>
      </c>
      <c r="M7" s="17">
        <f>(C7-B7)*L7/1000</f>
        <v>3308.8746269315525</v>
      </c>
      <c r="N7" s="4">
        <v>6128.140977</v>
      </c>
      <c r="O7" s="17">
        <f>(C7-B7)*N7/1000</f>
        <v>2883.2290482687304</v>
      </c>
      <c r="P7" s="4">
        <v>1046.55159</v>
      </c>
      <c r="Q7" s="17">
        <f>(C7-B7)*P7/1000</f>
        <v>492.39205757910003</v>
      </c>
      <c r="R7" s="4">
        <f>D7+F7+H7+J7+L7+N7+P7</f>
        <v>37123.510567500001</v>
      </c>
      <c r="S7" s="18">
        <f>E7+G7+I7+K7+M7+O7+Q7</f>
        <v>17466.240486903076</v>
      </c>
      <c r="V7" s="6"/>
      <c r="W7" s="6"/>
    </row>
    <row r="8" spans="1:23" ht="28.9" customHeight="1" x14ac:dyDescent="0.25">
      <c r="A8" s="10" t="s">
        <v>1</v>
      </c>
      <c r="B8" s="13">
        <v>1950.8</v>
      </c>
      <c r="C8" s="14">
        <v>2129.39</v>
      </c>
      <c r="D8" s="4">
        <v>72.030070530000003</v>
      </c>
      <c r="E8" s="17">
        <f t="shared" ref="E8:E19" si="0">(C8-B8)*D8/1000</f>
        <v>12.863850295952695</v>
      </c>
      <c r="F8" s="4">
        <v>234.27962334000003</v>
      </c>
      <c r="G8" s="17">
        <f t="shared" ref="G8:G19" si="1">(C8-B8)*F8/1000</f>
        <v>41.839997932290586</v>
      </c>
      <c r="H8" s="4">
        <v>308.24989778999998</v>
      </c>
      <c r="I8" s="17">
        <f t="shared" ref="I8:I19" si="2">(C8-B8)*H8/1000</f>
        <v>55.050349246316074</v>
      </c>
      <c r="J8" s="4">
        <v>341.33037462600004</v>
      </c>
      <c r="K8" s="17">
        <f t="shared" ref="K8:K21" si="3">(C8-B8)*J8/1000</f>
        <v>60.958191604457312</v>
      </c>
      <c r="L8" s="4">
        <v>293.35883270400001</v>
      </c>
      <c r="M8" s="17">
        <f t="shared" ref="M8:M21" si="4">(C8-B8)*L8/1000</f>
        <v>52.390953932607339</v>
      </c>
      <c r="N8" s="4">
        <v>255.62186646000001</v>
      </c>
      <c r="O8" s="17">
        <f t="shared" ref="O8:O21" si="5">(C8-B8)*N8/1000</f>
        <v>45.65150913109138</v>
      </c>
      <c r="P8" s="4">
        <v>43.654588199999999</v>
      </c>
      <c r="Q8" s="17">
        <f t="shared" ref="Q8:Q21" si="6">(C8-B8)*P8/1000</f>
        <v>7.7962729066379959</v>
      </c>
      <c r="R8" s="4">
        <f t="shared" ref="R8:R22" si="7">D8+F8+H8+J8+L8+N8+P8</f>
        <v>1548.5252536500002</v>
      </c>
      <c r="S8" s="18">
        <f t="shared" ref="S8:S22" si="8">E8+G8+I8+K8+M8+O8+Q8</f>
        <v>276.5511250493534</v>
      </c>
      <c r="V8" s="7"/>
      <c r="W8" s="6"/>
    </row>
    <row r="9" spans="1:23" ht="28.9" customHeight="1" x14ac:dyDescent="0.25">
      <c r="A9" s="10" t="s">
        <v>2</v>
      </c>
      <c r="B9" s="13">
        <v>1950.8</v>
      </c>
      <c r="C9" s="14">
        <v>2106.36</v>
      </c>
      <c r="D9" s="4">
        <v>81.601789499999995</v>
      </c>
      <c r="E9" s="17">
        <f t="shared" si="0"/>
        <v>12.693974374620012</v>
      </c>
      <c r="F9" s="4">
        <v>265.41188099999999</v>
      </c>
      <c r="G9" s="17">
        <f t="shared" si="1"/>
        <v>41.287472208360043</v>
      </c>
      <c r="H9" s="4">
        <v>349.21169849999995</v>
      </c>
      <c r="I9" s="17">
        <f t="shared" si="2"/>
        <v>54.32337181866005</v>
      </c>
      <c r="J9" s="4">
        <v>386.68807590000006</v>
      </c>
      <c r="K9" s="17">
        <f t="shared" si="3"/>
        <v>60.153197087004074</v>
      </c>
      <c r="L9" s="4">
        <v>332.34183360000003</v>
      </c>
      <c r="M9" s="17">
        <f t="shared" si="4"/>
        <v>51.699095634816061</v>
      </c>
      <c r="N9" s="4">
        <v>289.59018900000001</v>
      </c>
      <c r="O9" s="17">
        <f t="shared" si="5"/>
        <v>45.048649800840053</v>
      </c>
      <c r="P9" s="4">
        <v>49.455629999999999</v>
      </c>
      <c r="Q9" s="17">
        <f t="shared" si="6"/>
        <v>7.6933178028000082</v>
      </c>
      <c r="R9" s="4">
        <f t="shared" si="7"/>
        <v>1754.3010975</v>
      </c>
      <c r="S9" s="18">
        <f t="shared" si="8"/>
        <v>272.89907872710029</v>
      </c>
      <c r="V9" s="8"/>
      <c r="W9" s="6"/>
    </row>
    <row r="10" spans="1:23" ht="28.9" customHeight="1" x14ac:dyDescent="0.25">
      <c r="A10" s="10" t="s">
        <v>3</v>
      </c>
      <c r="B10" s="13">
        <v>1950.8</v>
      </c>
      <c r="C10" s="14">
        <v>2216.54</v>
      </c>
      <c r="D10" s="4">
        <v>18.1949328</v>
      </c>
      <c r="E10" s="17">
        <f t="shared" si="0"/>
        <v>4.8351214422720004</v>
      </c>
      <c r="F10" s="4">
        <v>59.179478400000001</v>
      </c>
      <c r="G10" s="17">
        <f t="shared" si="1"/>
        <v>15.726354590016001</v>
      </c>
      <c r="H10" s="4">
        <v>77.864510399999986</v>
      </c>
      <c r="I10" s="17">
        <f t="shared" si="2"/>
        <v>20.691714993695999</v>
      </c>
      <c r="J10" s="4">
        <v>86.220701760000011</v>
      </c>
      <c r="K10" s="17">
        <f t="shared" si="3"/>
        <v>22.912289285702407</v>
      </c>
      <c r="L10" s="4">
        <v>74.10299904</v>
      </c>
      <c r="M10" s="17">
        <f t="shared" si="4"/>
        <v>19.692130964889603</v>
      </c>
      <c r="N10" s="4">
        <v>64.570569599999999</v>
      </c>
      <c r="O10" s="17">
        <f t="shared" si="5"/>
        <v>17.158983165504001</v>
      </c>
      <c r="P10" s="4">
        <v>11.027232</v>
      </c>
      <c r="Q10" s="17">
        <f t="shared" si="6"/>
        <v>2.9303766316800002</v>
      </c>
      <c r="R10" s="4">
        <f t="shared" si="7"/>
        <v>391.16042399999998</v>
      </c>
      <c r="S10" s="18">
        <f t="shared" si="8"/>
        <v>103.94697107376001</v>
      </c>
      <c r="V10" s="8"/>
      <c r="W10" s="6"/>
    </row>
    <row r="11" spans="1:23" ht="28.9" customHeight="1" x14ac:dyDescent="0.25">
      <c r="A11" s="10" t="s">
        <v>4</v>
      </c>
      <c r="B11" s="13">
        <v>1950.8</v>
      </c>
      <c r="C11" s="14">
        <v>2223.0500000000002</v>
      </c>
      <c r="D11" s="4">
        <v>46.509308999999995</v>
      </c>
      <c r="E11" s="17">
        <f t="shared" si="0"/>
        <v>12.662159375250008</v>
      </c>
      <c r="F11" s="4">
        <v>151.27270199999998</v>
      </c>
      <c r="G11" s="17">
        <f t="shared" si="1"/>
        <v>41.18399311950003</v>
      </c>
      <c r="H11" s="4">
        <v>199.03478699999997</v>
      </c>
      <c r="I11" s="17">
        <f t="shared" si="2"/>
        <v>54.187220760750037</v>
      </c>
      <c r="J11" s="4">
        <v>220.39461779999999</v>
      </c>
      <c r="K11" s="17">
        <f t="shared" si="3"/>
        <v>60.002434696050045</v>
      </c>
      <c r="L11" s="4">
        <v>189.41973119999997</v>
      </c>
      <c r="M11" s="17">
        <f t="shared" si="4"/>
        <v>51.569521819200034</v>
      </c>
      <c r="N11" s="4">
        <v>165.05323799999999</v>
      </c>
      <c r="O11" s="17">
        <f t="shared" si="5"/>
        <v>44.93574404550003</v>
      </c>
      <c r="P11" s="4">
        <v>28.187459999999998</v>
      </c>
      <c r="Q11" s="17">
        <f t="shared" si="6"/>
        <v>7.6740359850000059</v>
      </c>
      <c r="R11" s="4">
        <f t="shared" si="7"/>
        <v>999.87184499999989</v>
      </c>
      <c r="S11" s="18">
        <f t="shared" si="8"/>
        <v>272.21510980125015</v>
      </c>
      <c r="V11" s="8"/>
      <c r="W11" s="6"/>
    </row>
    <row r="12" spans="1:23" ht="28.9" customHeight="1" x14ac:dyDescent="0.25">
      <c r="A12" s="10" t="s">
        <v>5</v>
      </c>
      <c r="B12" s="13">
        <v>1950.8</v>
      </c>
      <c r="C12" s="14">
        <v>2213.04</v>
      </c>
      <c r="D12" s="4">
        <v>32.059071000000003</v>
      </c>
      <c r="E12" s="17">
        <f t="shared" si="0"/>
        <v>8.4071707790400012</v>
      </c>
      <c r="F12" s="4">
        <v>104.27293800000001</v>
      </c>
      <c r="G12" s="17">
        <f t="shared" si="1"/>
        <v>27.344535261120004</v>
      </c>
      <c r="H12" s="4">
        <v>137.19555299999999</v>
      </c>
      <c r="I12" s="17">
        <f t="shared" si="2"/>
        <v>35.978161818719997</v>
      </c>
      <c r="J12" s="4">
        <v>151.91897820000003</v>
      </c>
      <c r="K12" s="17">
        <f t="shared" si="3"/>
        <v>39.839232843168006</v>
      </c>
      <c r="L12" s="4">
        <v>130.5678528</v>
      </c>
      <c r="M12" s="17">
        <f t="shared" si="4"/>
        <v>34.240113718271999</v>
      </c>
      <c r="N12" s="4">
        <v>113.771922</v>
      </c>
      <c r="O12" s="17">
        <f t="shared" si="5"/>
        <v>29.835548825280004</v>
      </c>
      <c r="P12" s="4">
        <v>19.429740000000002</v>
      </c>
      <c r="Q12" s="17">
        <f t="shared" si="6"/>
        <v>5.0952550176000004</v>
      </c>
      <c r="R12" s="4">
        <f t="shared" si="7"/>
        <v>689.2160550000001</v>
      </c>
      <c r="S12" s="18">
        <f t="shared" si="8"/>
        <v>180.74001826320003</v>
      </c>
      <c r="V12" s="8"/>
      <c r="W12" s="6"/>
    </row>
    <row r="13" spans="1:23" ht="28.9" customHeight="1" x14ac:dyDescent="0.25">
      <c r="A13" s="10" t="s">
        <v>6</v>
      </c>
      <c r="B13" s="13">
        <v>1950.8</v>
      </c>
      <c r="C13" s="14">
        <v>2009.62</v>
      </c>
      <c r="D13" s="4">
        <v>59.598188099999994</v>
      </c>
      <c r="E13" s="17">
        <f t="shared" si="0"/>
        <v>3.505565424041996</v>
      </c>
      <c r="F13" s="4">
        <v>193.84461180000002</v>
      </c>
      <c r="G13" s="17">
        <f t="shared" si="1"/>
        <v>11.401940066075989</v>
      </c>
      <c r="H13" s="4">
        <v>255.04813829999998</v>
      </c>
      <c r="I13" s="17">
        <f t="shared" si="2"/>
        <v>15.001931494805982</v>
      </c>
      <c r="J13" s="4">
        <v>282.41915802</v>
      </c>
      <c r="K13" s="17">
        <f t="shared" si="3"/>
        <v>16.611894874736382</v>
      </c>
      <c r="L13" s="4">
        <v>242.72716607999999</v>
      </c>
      <c r="M13" s="17">
        <f t="shared" si="4"/>
        <v>14.277211908825585</v>
      </c>
      <c r="N13" s="4">
        <v>211.50333419999998</v>
      </c>
      <c r="O13" s="17">
        <f t="shared" si="5"/>
        <v>12.440626117643985</v>
      </c>
      <c r="P13" s="4">
        <v>36.120114000000001</v>
      </c>
      <c r="Q13" s="17">
        <f t="shared" si="6"/>
        <v>2.1245851054799978</v>
      </c>
      <c r="R13" s="4">
        <f t="shared" si="7"/>
        <v>1281.2607105</v>
      </c>
      <c r="S13" s="18">
        <f t="shared" si="8"/>
        <v>75.363754991609909</v>
      </c>
      <c r="V13" s="8"/>
      <c r="W13" s="6"/>
    </row>
    <row r="14" spans="1:23" ht="28.9" customHeight="1" x14ac:dyDescent="0.25">
      <c r="A14" s="10" t="s">
        <v>7</v>
      </c>
      <c r="B14" s="13">
        <v>1950.8</v>
      </c>
      <c r="C14" s="14">
        <v>2344.62</v>
      </c>
      <c r="D14" s="4">
        <v>13.340942999999999</v>
      </c>
      <c r="E14" s="17">
        <f t="shared" si="0"/>
        <v>5.2539301722599987</v>
      </c>
      <c r="F14" s="4">
        <v>43.391753999999999</v>
      </c>
      <c r="G14" s="17">
        <f t="shared" si="1"/>
        <v>17.088540560279998</v>
      </c>
      <c r="H14" s="4">
        <v>57.092048999999996</v>
      </c>
      <c r="I14" s="17">
        <f t="shared" si="2"/>
        <v>22.483990737179997</v>
      </c>
      <c r="J14" s="4">
        <v>63.219000600000008</v>
      </c>
      <c r="K14" s="17">
        <f t="shared" si="3"/>
        <v>24.896906816291999</v>
      </c>
      <c r="L14" s="4">
        <v>54.334022400000002</v>
      </c>
      <c r="M14" s="17">
        <f t="shared" si="4"/>
        <v>21.397824701567998</v>
      </c>
      <c r="N14" s="4">
        <v>47.344625999999998</v>
      </c>
      <c r="O14" s="17">
        <f t="shared" si="5"/>
        <v>18.645260611319994</v>
      </c>
      <c r="P14" s="4">
        <v>8.0854200000000009</v>
      </c>
      <c r="Q14" s="17">
        <f t="shared" si="6"/>
        <v>3.1842001043999999</v>
      </c>
      <c r="R14" s="4">
        <f t="shared" si="7"/>
        <v>286.80781500000001</v>
      </c>
      <c r="S14" s="18">
        <f t="shared" si="8"/>
        <v>112.95065370329999</v>
      </c>
      <c r="V14" s="8"/>
      <c r="W14" s="6"/>
    </row>
    <row r="15" spans="1:23" ht="28.9" customHeight="1" x14ac:dyDescent="0.25">
      <c r="A15" s="10" t="s">
        <v>8</v>
      </c>
      <c r="B15" s="13">
        <v>1950.8</v>
      </c>
      <c r="C15" s="14">
        <v>2279.5300000000002</v>
      </c>
      <c r="D15" s="4">
        <v>2.7243215999999997</v>
      </c>
      <c r="E15" s="17">
        <f t="shared" si="0"/>
        <v>0.89556623956800063</v>
      </c>
      <c r="F15" s="4">
        <v>8.8609247999999994</v>
      </c>
      <c r="G15" s="17">
        <f t="shared" si="1"/>
        <v>2.9128518095040024</v>
      </c>
      <c r="H15" s="4">
        <v>11.658628799999999</v>
      </c>
      <c r="I15" s="17">
        <f t="shared" si="2"/>
        <v>3.8325410454240023</v>
      </c>
      <c r="J15" s="4">
        <v>12.909798720000001</v>
      </c>
      <c r="K15" s="17">
        <f t="shared" si="3"/>
        <v>4.2438381332256041</v>
      </c>
      <c r="L15" s="4">
        <v>11.095418879999999</v>
      </c>
      <c r="M15" s="17">
        <f t="shared" si="4"/>
        <v>3.6473970484224023</v>
      </c>
      <c r="N15" s="4">
        <v>9.6681311999999995</v>
      </c>
      <c r="O15" s="17">
        <f t="shared" si="5"/>
        <v>3.1782047693760025</v>
      </c>
      <c r="P15" s="4">
        <v>1.6511039999999999</v>
      </c>
      <c r="Q15" s="17">
        <f t="shared" si="6"/>
        <v>0.54276741792000038</v>
      </c>
      <c r="R15" s="4">
        <f t="shared" si="7"/>
        <v>58.568327999999994</v>
      </c>
      <c r="S15" s="18">
        <f t="shared" si="8"/>
        <v>19.253166463440014</v>
      </c>
      <c r="V15" s="8"/>
      <c r="W15" s="6"/>
    </row>
    <row r="16" spans="1:23" ht="28.9" customHeight="1" x14ac:dyDescent="0.25">
      <c r="A16" s="10" t="s">
        <v>9</v>
      </c>
      <c r="B16" s="13">
        <v>1950.8</v>
      </c>
      <c r="C16" s="14">
        <v>2246.04</v>
      </c>
      <c r="D16" s="4">
        <v>2.8677725999999999</v>
      </c>
      <c r="E16" s="17">
        <f t="shared" si="0"/>
        <v>0.84668118242400003</v>
      </c>
      <c r="F16" s="4">
        <v>9.3275027999999995</v>
      </c>
      <c r="G16" s="17">
        <f t="shared" si="1"/>
        <v>2.7538519266720001</v>
      </c>
      <c r="H16" s="4">
        <v>12.272521799999998</v>
      </c>
      <c r="I16" s="17">
        <f t="shared" si="2"/>
        <v>3.6233393362319992</v>
      </c>
      <c r="J16" s="4">
        <v>13.58957292</v>
      </c>
      <c r="K16" s="17">
        <f t="shared" si="3"/>
        <v>4.0121855089008003</v>
      </c>
      <c r="L16" s="4">
        <v>11.67965568</v>
      </c>
      <c r="M16" s="17">
        <f t="shared" si="4"/>
        <v>3.4483015429632</v>
      </c>
      <c r="N16" s="4">
        <v>10.177213199999999</v>
      </c>
      <c r="O16" s="17">
        <f t="shared" si="5"/>
        <v>3.0047204251679998</v>
      </c>
      <c r="P16" s="4">
        <v>1.7380439999999999</v>
      </c>
      <c r="Q16" s="17">
        <f t="shared" si="6"/>
        <v>0.51314011056000008</v>
      </c>
      <c r="R16" s="4">
        <f t="shared" si="7"/>
        <v>61.652282999999997</v>
      </c>
      <c r="S16" s="18">
        <f t="shared" si="8"/>
        <v>18.20222003292</v>
      </c>
      <c r="V16" s="8"/>
      <c r="W16" s="6"/>
    </row>
    <row r="17" spans="1:23" ht="28.9" customHeight="1" x14ac:dyDescent="0.25">
      <c r="A17" s="10" t="s">
        <v>10</v>
      </c>
      <c r="B17" s="13">
        <v>1950.8</v>
      </c>
      <c r="C17" s="14">
        <v>2229.04</v>
      </c>
      <c r="D17" s="4">
        <v>49.781061000000001</v>
      </c>
      <c r="E17" s="17">
        <f t="shared" si="0"/>
        <v>13.85108241264</v>
      </c>
      <c r="F17" s="4">
        <v>161.91415800000001</v>
      </c>
      <c r="G17" s="17">
        <f t="shared" si="1"/>
        <v>45.050995321920006</v>
      </c>
      <c r="H17" s="4">
        <v>213.036123</v>
      </c>
      <c r="I17" s="17">
        <f t="shared" si="2"/>
        <v>59.275170863520003</v>
      </c>
      <c r="J17" s="4">
        <v>235.89853620000002</v>
      </c>
      <c r="K17" s="17">
        <f t="shared" si="3"/>
        <v>65.636408712288016</v>
      </c>
      <c r="L17" s="4">
        <v>202.74468480000002</v>
      </c>
      <c r="M17" s="17">
        <f t="shared" si="4"/>
        <v>56.411681098752005</v>
      </c>
      <c r="N17" s="4">
        <v>176.66410200000001</v>
      </c>
      <c r="O17" s="17">
        <f t="shared" si="5"/>
        <v>49.155019740480007</v>
      </c>
      <c r="P17" s="4">
        <v>30.170340000000003</v>
      </c>
      <c r="Q17" s="17">
        <f t="shared" si="6"/>
        <v>8.3945954016000019</v>
      </c>
      <c r="R17" s="4">
        <f t="shared" si="7"/>
        <v>1070.2090049999999</v>
      </c>
      <c r="S17" s="18">
        <f t="shared" si="8"/>
        <v>297.77495355120004</v>
      </c>
      <c r="V17" s="8"/>
      <c r="W17" s="6"/>
    </row>
    <row r="18" spans="1:23" ht="28.9" customHeight="1" x14ac:dyDescent="0.25">
      <c r="A18" s="10" t="s">
        <v>11</v>
      </c>
      <c r="B18" s="13">
        <v>1950.8</v>
      </c>
      <c r="C18" s="14">
        <v>2340.04</v>
      </c>
      <c r="D18" s="4">
        <v>3.3296669999999997</v>
      </c>
      <c r="E18" s="17">
        <f t="shared" si="0"/>
        <v>1.2960395830799998</v>
      </c>
      <c r="F18" s="4">
        <v>10.829826000000001</v>
      </c>
      <c r="G18" s="17">
        <f t="shared" si="1"/>
        <v>4.2154014722400008</v>
      </c>
      <c r="H18" s="4">
        <v>14.249180999999998</v>
      </c>
      <c r="I18" s="17">
        <f t="shared" si="2"/>
        <v>5.5463512124399994</v>
      </c>
      <c r="J18" s="4">
        <v>15.778361400000001</v>
      </c>
      <c r="K18" s="17">
        <f t="shared" si="3"/>
        <v>6.1415693913360005</v>
      </c>
      <c r="L18" s="4">
        <v>13.560825599999999</v>
      </c>
      <c r="M18" s="17">
        <f t="shared" si="4"/>
        <v>5.2784157565439997</v>
      </c>
      <c r="N18" s="4">
        <v>11.816393999999999</v>
      </c>
      <c r="O18" s="17">
        <f t="shared" si="5"/>
        <v>4.5994132005599999</v>
      </c>
      <c r="P18" s="4">
        <v>2.0179800000000001</v>
      </c>
      <c r="Q18" s="17">
        <f t="shared" si="6"/>
        <v>0.78547853519999999</v>
      </c>
      <c r="R18" s="4">
        <f t="shared" si="7"/>
        <v>71.582234999999997</v>
      </c>
      <c r="S18" s="18">
        <f t="shared" si="8"/>
        <v>27.862669151399999</v>
      </c>
      <c r="V18" s="8"/>
      <c r="W18" s="6"/>
    </row>
    <row r="19" spans="1:23" ht="28.9" customHeight="1" x14ac:dyDescent="0.25">
      <c r="A19" s="10" t="s">
        <v>12</v>
      </c>
      <c r="B19" s="13">
        <v>1950.8</v>
      </c>
      <c r="C19" s="14">
        <v>2294.8199999999997</v>
      </c>
      <c r="D19" s="4">
        <v>5.0973218999999999</v>
      </c>
      <c r="E19" s="17">
        <f t="shared" si="0"/>
        <v>1.7535806800379987</v>
      </c>
      <c r="F19" s="4">
        <v>16.579168200000002</v>
      </c>
      <c r="G19" s="17">
        <f t="shared" si="1"/>
        <v>5.7035654441639965</v>
      </c>
      <c r="H19" s="4">
        <v>21.813791699999999</v>
      </c>
      <c r="I19" s="17">
        <f t="shared" si="2"/>
        <v>7.5043806206339942</v>
      </c>
      <c r="J19" s="4">
        <v>24.154783980000001</v>
      </c>
      <c r="K19" s="17">
        <f t="shared" si="3"/>
        <v>8.309728784799594</v>
      </c>
      <c r="L19" s="4">
        <v>20.760001920000001</v>
      </c>
      <c r="M19" s="17">
        <f t="shared" si="4"/>
        <v>7.1418558605183957</v>
      </c>
      <c r="N19" s="4">
        <v>18.089485799999999</v>
      </c>
      <c r="O19" s="17">
        <f t="shared" si="5"/>
        <v>6.223144904915995</v>
      </c>
      <c r="P19" s="4">
        <v>3.089286</v>
      </c>
      <c r="Q19" s="17">
        <f t="shared" si="6"/>
        <v>1.0627761697199991</v>
      </c>
      <c r="R19" s="4">
        <f t="shared" si="7"/>
        <v>109.58383950000002</v>
      </c>
      <c r="S19" s="18">
        <f t="shared" si="8"/>
        <v>37.699032464789973</v>
      </c>
      <c r="V19" s="8"/>
      <c r="W19" s="6"/>
    </row>
    <row r="20" spans="1:23" ht="16.5" thickBot="1" x14ac:dyDescent="0.3">
      <c r="A20" s="26" t="s">
        <v>28</v>
      </c>
      <c r="B20" s="2"/>
      <c r="C20" s="3"/>
      <c r="D20" s="22">
        <f t="shared" ref="D20:I20" si="9">SUM(D7:D19)</f>
        <v>2113.9445715300008</v>
      </c>
      <c r="E20" s="23">
        <f>SUM(E7:E19)</f>
        <v>891.31161696670165</v>
      </c>
      <c r="F20" s="22">
        <f t="shared" si="9"/>
        <v>6875.6581013400009</v>
      </c>
      <c r="G20" s="23">
        <f t="shared" si="9"/>
        <v>2899.013542053312</v>
      </c>
      <c r="H20" s="22">
        <f t="shared" si="9"/>
        <v>9046.5439407899994</v>
      </c>
      <c r="I20" s="23">
        <f t="shared" si="9"/>
        <v>3814.3335527430236</v>
      </c>
      <c r="J20" s="5">
        <f t="shared" ref="J20:Q20" si="10">SUM(J7:J19)</f>
        <v>10017.392558826001</v>
      </c>
      <c r="K20" s="37">
        <f t="shared" si="10"/>
        <v>4223.6766657203243</v>
      </c>
      <c r="L20" s="5">
        <f t="shared" si="10"/>
        <v>8609.5197095040003</v>
      </c>
      <c r="M20" s="19">
        <f t="shared" si="10"/>
        <v>3630.0691309189306</v>
      </c>
      <c r="N20" s="22">
        <f t="shared" si="10"/>
        <v>7502.0120484600002</v>
      </c>
      <c r="O20" s="23">
        <f t="shared" si="10"/>
        <v>3163.1058730064096</v>
      </c>
      <c r="P20" s="22">
        <f t="shared" si="10"/>
        <v>1281.1785282000001</v>
      </c>
      <c r="Q20" s="23">
        <f t="shared" si="10"/>
        <v>540.18885876769821</v>
      </c>
      <c r="R20" s="4">
        <f t="shared" si="7"/>
        <v>45446.249458649996</v>
      </c>
      <c r="S20" s="18">
        <f t="shared" si="8"/>
        <v>19161.6992401764</v>
      </c>
      <c r="V20" s="8"/>
      <c r="W20" s="6"/>
    </row>
    <row r="21" spans="1:23" ht="16.5" thickBot="1" x14ac:dyDescent="0.3">
      <c r="A21" s="28" t="s">
        <v>29</v>
      </c>
      <c r="B21" s="27">
        <v>1999.24</v>
      </c>
      <c r="C21" s="27">
        <v>2522.0500000000002</v>
      </c>
      <c r="D21" s="4">
        <v>35.14</v>
      </c>
      <c r="E21" s="29">
        <f>(C21-B21)*D21/1000</f>
        <v>18.371543400000007</v>
      </c>
      <c r="F21" s="4">
        <v>126.42</v>
      </c>
      <c r="G21" s="29">
        <f>(C21-B21)*F21/1000</f>
        <v>66.093640200000024</v>
      </c>
      <c r="H21" s="4">
        <v>153.82</v>
      </c>
      <c r="I21" s="29">
        <f>(C21-B21)*H21/1000</f>
        <v>80.418634200000028</v>
      </c>
      <c r="J21" s="4">
        <v>182.56</v>
      </c>
      <c r="K21" s="29">
        <f t="shared" si="3"/>
        <v>95.444193600000034</v>
      </c>
      <c r="L21" s="4">
        <v>142.99</v>
      </c>
      <c r="M21" s="29">
        <f t="shared" si="4"/>
        <v>74.756601900000021</v>
      </c>
      <c r="N21" s="4">
        <v>120.11</v>
      </c>
      <c r="O21" s="29">
        <f t="shared" si="5"/>
        <v>62.79470910000002</v>
      </c>
      <c r="P21" s="4">
        <v>1.96</v>
      </c>
      <c r="Q21" s="29">
        <f t="shared" si="6"/>
        <v>1.0247076000000004</v>
      </c>
      <c r="R21" s="4">
        <f t="shared" si="7"/>
        <v>763.00000000000011</v>
      </c>
      <c r="S21" s="18">
        <f t="shared" si="8"/>
        <v>398.90403000000015</v>
      </c>
      <c r="V21" s="6"/>
      <c r="W21" s="6"/>
    </row>
    <row r="22" spans="1:23" ht="16.5" thickBot="1" x14ac:dyDescent="0.3">
      <c r="A22" s="28" t="s">
        <v>30</v>
      </c>
      <c r="B22" s="30">
        <v>1490</v>
      </c>
      <c r="C22" s="31">
        <v>2400</v>
      </c>
      <c r="D22" s="32">
        <v>280</v>
      </c>
      <c r="E22" s="29">
        <f>(C22-B22)*D22/1000</f>
        <v>254.8</v>
      </c>
      <c r="F22" s="32">
        <v>800</v>
      </c>
      <c r="G22" s="29">
        <f>(C22-B22)*F22/1000</f>
        <v>728</v>
      </c>
      <c r="H22" s="32">
        <v>900</v>
      </c>
      <c r="I22" s="29">
        <f>(C22-B22)*H22/1000</f>
        <v>819</v>
      </c>
      <c r="J22" s="32">
        <v>900</v>
      </c>
      <c r="K22" s="29">
        <f>(C22-B22)*J22/1000</f>
        <v>819</v>
      </c>
      <c r="L22" s="32">
        <v>830</v>
      </c>
      <c r="M22" s="29">
        <f t="shared" ref="M22" si="11">(C22-B22)*L22/1000</f>
        <v>755.3</v>
      </c>
      <c r="N22" s="32">
        <v>650</v>
      </c>
      <c r="O22" s="29">
        <f t="shared" ref="O22" si="12">(C22-B22)*N22/1000</f>
        <v>591.5</v>
      </c>
      <c r="P22" s="32">
        <v>280</v>
      </c>
      <c r="Q22" s="29">
        <f t="shared" ref="Q22" si="13">(C22-B22)*P22/1000</f>
        <v>254.8</v>
      </c>
      <c r="R22" s="4">
        <f t="shared" si="7"/>
        <v>4640</v>
      </c>
      <c r="S22" s="18">
        <f t="shared" si="8"/>
        <v>4222.4000000000005</v>
      </c>
    </row>
    <row r="23" spans="1:23" ht="16.5" thickBot="1" x14ac:dyDescent="0.3">
      <c r="A23" s="33" t="s">
        <v>32</v>
      </c>
      <c r="B23" s="34"/>
      <c r="C23" s="34"/>
      <c r="D23" s="36">
        <f t="shared" ref="D23:I23" si="14">D22+D21+D20</f>
        <v>2429.0845715300006</v>
      </c>
      <c r="E23" s="35">
        <f t="shared" si="14"/>
        <v>1164.4831603667017</v>
      </c>
      <c r="F23" s="36">
        <f t="shared" si="14"/>
        <v>7802.078101340001</v>
      </c>
      <c r="G23" s="35">
        <f t="shared" si="14"/>
        <v>3693.1071822533122</v>
      </c>
      <c r="H23" s="36">
        <f t="shared" si="14"/>
        <v>10100.363940789999</v>
      </c>
      <c r="I23" s="35">
        <f t="shared" si="14"/>
        <v>4713.7521869430238</v>
      </c>
      <c r="J23" s="36">
        <f>J22+J21+J20</f>
        <v>11099.952558826</v>
      </c>
      <c r="K23" s="35">
        <f t="shared" ref="K23:R23" si="15">K22+K21+K20</f>
        <v>5138.1208593203246</v>
      </c>
      <c r="L23" s="36">
        <f t="shared" si="15"/>
        <v>9582.5097095040001</v>
      </c>
      <c r="M23" s="35">
        <f t="shared" si="15"/>
        <v>4460.1257328189304</v>
      </c>
      <c r="N23" s="36">
        <f t="shared" si="15"/>
        <v>8272.1220484599999</v>
      </c>
      <c r="O23" s="35">
        <f t="shared" si="15"/>
        <v>3817.4005821064097</v>
      </c>
      <c r="P23" s="36">
        <f t="shared" si="15"/>
        <v>1563.1385282000001</v>
      </c>
      <c r="Q23" s="35">
        <f t="shared" si="15"/>
        <v>796.01356636769822</v>
      </c>
      <c r="R23" s="36">
        <f t="shared" si="15"/>
        <v>50849.249458649996</v>
      </c>
      <c r="S23" s="35">
        <f>S22+S21+S20</f>
        <v>23783.003270176399</v>
      </c>
    </row>
    <row r="26" spans="1:23" ht="18.75" x14ac:dyDescent="0.3">
      <c r="A26" s="39" t="s">
        <v>33</v>
      </c>
      <c r="K26" s="39" t="s">
        <v>34</v>
      </c>
    </row>
    <row r="28" spans="1:23" ht="18.75" x14ac:dyDescent="0.3">
      <c r="A28" s="39" t="s">
        <v>35</v>
      </c>
      <c r="K28" s="39" t="s">
        <v>36</v>
      </c>
    </row>
    <row r="30" spans="1:23" ht="18.75" x14ac:dyDescent="0.3">
      <c r="A30" s="39" t="s">
        <v>37</v>
      </c>
      <c r="K30" s="39" t="s">
        <v>38</v>
      </c>
    </row>
  </sheetData>
  <mergeCells count="14">
    <mergeCell ref="P1:S1"/>
    <mergeCell ref="R4:S4"/>
    <mergeCell ref="A2:S2"/>
    <mergeCell ref="A3:S3"/>
    <mergeCell ref="N4:O4"/>
    <mergeCell ref="P4:Q4"/>
    <mergeCell ref="C4:C5"/>
    <mergeCell ref="B4:B5"/>
    <mergeCell ref="A4:A5"/>
    <mergeCell ref="J4:K4"/>
    <mergeCell ref="L4:M4"/>
    <mergeCell ref="D4:E4"/>
    <mergeCell ref="F4:G4"/>
    <mergeCell ref="H4:I4"/>
  </mergeCells>
  <pageMargins left="0.31496062992125984" right="0.31496062992125984" top="0.35433070866141736" bottom="0.35433070866141736" header="0.31496062992125984" footer="0.31496062992125984"/>
  <pageSetup paperSize="9" scale="4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Користувач Windows</cp:lastModifiedBy>
  <cp:lastPrinted>2021-11-04T06:57:23Z</cp:lastPrinted>
  <dcterms:created xsi:type="dcterms:W3CDTF">2015-06-05T18:19:34Z</dcterms:created>
  <dcterms:modified xsi:type="dcterms:W3CDTF">2021-11-04T08:36:38Z</dcterms:modified>
</cp:coreProperties>
</file>